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15" windowHeight="7680"/>
  </bookViews>
  <sheets>
    <sheet name="Einzel" sheetId="1" r:id="rId1"/>
    <sheet name="Mannschaft" sheetId="2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/>
  <c r="C15" i="2"/>
  <c r="C9"/>
  <c r="C62"/>
  <c r="C32"/>
  <c r="C26"/>
  <c r="C21"/>
  <c r="C38"/>
  <c r="C44"/>
  <c r="F89" i="1"/>
  <c r="F69"/>
  <c r="C56" i="2"/>
  <c r="C50"/>
  <c r="F103" i="1"/>
  <c r="F102"/>
  <c r="F101"/>
  <c r="F87"/>
  <c r="F88"/>
  <c r="F95"/>
  <c r="F81"/>
  <c r="F93"/>
  <c r="F85"/>
  <c r="F84"/>
  <c r="F80"/>
  <c r="F82"/>
  <c r="F90"/>
  <c r="F76"/>
  <c r="F78"/>
  <c r="F94"/>
  <c r="F77"/>
  <c r="F83"/>
  <c r="F91"/>
  <c r="F86"/>
  <c r="F92"/>
  <c r="F79"/>
  <c r="F66"/>
  <c r="F64"/>
  <c r="F65"/>
  <c r="F63"/>
  <c r="F53"/>
  <c r="F54"/>
  <c r="F56"/>
  <c r="F55"/>
  <c r="F57"/>
  <c r="F47"/>
  <c r="F45"/>
  <c r="F38"/>
  <c r="F39"/>
  <c r="F29"/>
  <c r="F32"/>
  <c r="F31"/>
  <c r="F30"/>
  <c r="F23"/>
  <c r="F22"/>
  <c r="F21"/>
  <c r="F15"/>
  <c r="F14"/>
  <c r="F7"/>
  <c r="F8"/>
</calcChain>
</file>

<file path=xl/sharedStrings.xml><?xml version="1.0" encoding="utf-8"?>
<sst xmlns="http://schemas.openxmlformats.org/spreadsheetml/2006/main" count="213" uniqueCount="99">
  <si>
    <t>Ergebnisliste 5erl Turnier BSV - Pointenhof 2020</t>
  </si>
  <si>
    <t>Rang</t>
  </si>
  <si>
    <t>Name</t>
  </si>
  <si>
    <t>Verein</t>
  </si>
  <si>
    <t>Punkte</t>
  </si>
  <si>
    <t>Kill</t>
  </si>
  <si>
    <t>Punkte Faktor</t>
  </si>
  <si>
    <t>Compound allgemein Herren</t>
  </si>
  <si>
    <t>Primbogen allgemein weiblich</t>
  </si>
  <si>
    <t>Primbogen allgemein männlich</t>
  </si>
  <si>
    <t>Langbogen allgemein Herren</t>
  </si>
  <si>
    <t>Langbogen allgemein Damen</t>
  </si>
  <si>
    <t>BHR allgemein Damen</t>
  </si>
  <si>
    <t>BHR allgemein Herren</t>
  </si>
  <si>
    <t>Schiechtl Dieter</t>
  </si>
  <si>
    <t>Avalon</t>
  </si>
  <si>
    <t>Goller Daniel</t>
  </si>
  <si>
    <t>BSV Avalon</t>
  </si>
  <si>
    <t>Noichl Harry</t>
  </si>
  <si>
    <t>Final Target</t>
  </si>
  <si>
    <t>Kößler Thomas</t>
  </si>
  <si>
    <t>BSV Glemmerhof</t>
  </si>
  <si>
    <t>Kößler Renate</t>
  </si>
  <si>
    <t xml:space="preserve">BSV Glemmerhof </t>
  </si>
  <si>
    <t>Uhl Gerhard</t>
  </si>
  <si>
    <t>Salewsky Gert</t>
  </si>
  <si>
    <t>Posch Anton</t>
  </si>
  <si>
    <t>BB allgemein Herren</t>
  </si>
  <si>
    <t>Reithmaier Christian</t>
  </si>
  <si>
    <t>BSV Penzing</t>
  </si>
  <si>
    <t>Schiestl Christian</t>
  </si>
  <si>
    <t>Lakota</t>
  </si>
  <si>
    <t>Karrer Robert</t>
  </si>
  <si>
    <t>Hopfgartner Herbert</t>
  </si>
  <si>
    <t>Foidl Johanna</t>
  </si>
  <si>
    <t>Hochkogler Hubert</t>
  </si>
  <si>
    <t>Hochkogler Maximilian</t>
  </si>
  <si>
    <t>Haselsberger Hans</t>
  </si>
  <si>
    <t>Höllwarth Hermann</t>
  </si>
  <si>
    <t>Schoßleitner Ingrid</t>
  </si>
  <si>
    <t>Bowfire Schörhof</t>
  </si>
  <si>
    <t>Münch Andreas</t>
  </si>
  <si>
    <t>Berger Hermann</t>
  </si>
  <si>
    <t xml:space="preserve">Staffler Harald </t>
  </si>
  <si>
    <t>Staffler Waltraud</t>
  </si>
  <si>
    <t>Herzog Bernhard</t>
  </si>
  <si>
    <t>Aschaber Sylvia</t>
  </si>
  <si>
    <t>Keidel Volker</t>
  </si>
  <si>
    <t>TRB allgemein Herren</t>
  </si>
  <si>
    <t>Meixner Gregor</t>
  </si>
  <si>
    <t>Schroll Albin</t>
  </si>
  <si>
    <t>BSC Kaiserwinkl</t>
  </si>
  <si>
    <t>TRB allgemein Damen</t>
  </si>
  <si>
    <t>Rieser Alexandra</t>
  </si>
  <si>
    <t>Auernigg Tom</t>
  </si>
  <si>
    <t>HSV Saalfelden</t>
  </si>
  <si>
    <t>Mühlburger Peter</t>
  </si>
  <si>
    <t>Höller Theresia</t>
  </si>
  <si>
    <t>Höller Michael</t>
  </si>
  <si>
    <t>Neureiter Peter</t>
  </si>
  <si>
    <t>Neureiter Angelika</t>
  </si>
  <si>
    <t>Berger Wolfgang</t>
  </si>
  <si>
    <t>Nothegger Christoph</t>
  </si>
  <si>
    <t>Nothegger Gundi</t>
  </si>
  <si>
    <t>Nothegger Zoe</t>
  </si>
  <si>
    <t>Engl Thomas</t>
  </si>
  <si>
    <t>Auer Chris</t>
  </si>
  <si>
    <t>Hupf Michael</t>
  </si>
  <si>
    <t>Gostner Sebastian</t>
  </si>
  <si>
    <t>Mannschaften</t>
  </si>
  <si>
    <t>Faktor</t>
  </si>
  <si>
    <t>Glemmerhof I</t>
  </si>
  <si>
    <t>Team Bowfire</t>
  </si>
  <si>
    <t>Münch Andy</t>
  </si>
  <si>
    <t>Schossleitner Ingrid</t>
  </si>
  <si>
    <t>Aschauer Eulen</t>
  </si>
  <si>
    <t>Foidl Hanni</t>
  </si>
  <si>
    <t>Hochkogler Max</t>
  </si>
  <si>
    <t>Die Penzinga</t>
  </si>
  <si>
    <t>Hopfgarnter Herta</t>
  </si>
  <si>
    <t>HSV Saalfelden I</t>
  </si>
  <si>
    <t>Höller Michi</t>
  </si>
  <si>
    <t>HSV Saalfelden II</t>
  </si>
  <si>
    <t>Auerwigg Tom</t>
  </si>
  <si>
    <t>Oachkatzlschwoaf</t>
  </si>
  <si>
    <t>De 2 lustigen 3</t>
  </si>
  <si>
    <t>Berger Christian</t>
  </si>
  <si>
    <t>Prader Katharina</t>
  </si>
  <si>
    <t>Lichtmannegger Hannes</t>
  </si>
  <si>
    <t>BSV Pointenhof</t>
  </si>
  <si>
    <t>Baumann Georg</t>
  </si>
  <si>
    <t>BSV Lakota</t>
  </si>
  <si>
    <t>Schimaneck Florian</t>
  </si>
  <si>
    <t>Schiestl Chris</t>
  </si>
  <si>
    <t>Hotter Kerstin</t>
  </si>
  <si>
    <t>Schimanek Florian</t>
  </si>
  <si>
    <t>Gartner Günther</t>
  </si>
  <si>
    <t>TRB Jugend Damen</t>
  </si>
  <si>
    <t>Herzog Berni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</si>
</sst>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8" borderId="0" xfId="0" applyFill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/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zoomScaleNormal="100" workbookViewId="0">
      <selection activeCell="C49" sqref="C49"/>
    </sheetView>
  </sheetViews>
  <sheetFormatPr baseColWidth="10" defaultRowHeight="15"/>
  <cols>
    <col min="1" max="1" width="11.42578125" style="3"/>
    <col min="2" max="2" width="22.42578125" bestFit="1" customWidth="1"/>
    <col min="3" max="3" width="16.7109375" bestFit="1" customWidth="1"/>
    <col min="4" max="5" width="11.42578125" style="2"/>
    <col min="6" max="6" width="14" bestFit="1" customWidth="1"/>
  </cols>
  <sheetData>
    <row r="1" spans="1:6" ht="21">
      <c r="A1" s="36" t="s">
        <v>0</v>
      </c>
      <c r="B1" s="36"/>
      <c r="C1" s="36"/>
      <c r="D1" s="36"/>
      <c r="E1" s="36"/>
      <c r="F1" s="36"/>
    </row>
    <row r="2" spans="1:6">
      <c r="A2" s="6"/>
      <c r="B2" s="7"/>
      <c r="C2" s="7"/>
      <c r="D2" s="8"/>
      <c r="E2" s="8"/>
      <c r="F2" s="7"/>
    </row>
    <row r="3" spans="1:6">
      <c r="A3" s="37" t="s">
        <v>7</v>
      </c>
      <c r="B3" s="37"/>
      <c r="C3" s="9"/>
      <c r="D3" s="10"/>
      <c r="E3" s="10"/>
      <c r="F3" s="9"/>
    </row>
    <row r="4" spans="1:6">
      <c r="A4" s="11"/>
      <c r="B4" s="9"/>
      <c r="C4" s="9"/>
      <c r="D4" s="10"/>
      <c r="E4" s="10"/>
      <c r="F4" s="9"/>
    </row>
    <row r="5" spans="1:6">
      <c r="A5" s="11" t="s">
        <v>1</v>
      </c>
      <c r="B5" s="12" t="s">
        <v>2</v>
      </c>
      <c r="C5" s="12" t="s">
        <v>3</v>
      </c>
      <c r="D5" s="11" t="s">
        <v>4</v>
      </c>
      <c r="E5" s="11" t="s">
        <v>5</v>
      </c>
      <c r="F5" s="12" t="s">
        <v>6</v>
      </c>
    </row>
    <row r="6" spans="1:6">
      <c r="A6" s="11"/>
      <c r="B6" s="9"/>
      <c r="C6" s="9"/>
      <c r="D6" s="10"/>
      <c r="E6" s="10"/>
      <c r="F6" s="9"/>
    </row>
    <row r="7" spans="1:6">
      <c r="A7" s="11">
        <v>1</v>
      </c>
      <c r="B7" s="9" t="s">
        <v>61</v>
      </c>
      <c r="C7" s="9" t="s">
        <v>55</v>
      </c>
      <c r="D7" s="10">
        <v>554</v>
      </c>
      <c r="E7" s="10"/>
      <c r="F7" s="9">
        <f>D7/1.8428</f>
        <v>300.62947688300414</v>
      </c>
    </row>
    <row r="8" spans="1:6">
      <c r="A8" s="11">
        <v>2</v>
      </c>
      <c r="B8" s="9" t="s">
        <v>16</v>
      </c>
      <c r="C8" s="9" t="s">
        <v>17</v>
      </c>
      <c r="D8" s="10">
        <v>544</v>
      </c>
      <c r="E8" s="10"/>
      <c r="F8" s="9">
        <f>D8/1.8428</f>
        <v>295.2029520295203</v>
      </c>
    </row>
    <row r="9" spans="1:6">
      <c r="A9" s="6"/>
      <c r="B9" s="7"/>
      <c r="C9" s="7"/>
      <c r="D9" s="8"/>
      <c r="E9" s="8"/>
      <c r="F9" s="7"/>
    </row>
    <row r="10" spans="1:6">
      <c r="A10" s="38" t="s">
        <v>8</v>
      </c>
      <c r="B10" s="38"/>
      <c r="C10" s="13"/>
      <c r="D10" s="14"/>
      <c r="E10" s="14"/>
      <c r="F10" s="13"/>
    </row>
    <row r="11" spans="1:6">
      <c r="A11" s="15"/>
      <c r="B11" s="13"/>
      <c r="C11" s="13"/>
      <c r="D11" s="14"/>
      <c r="E11" s="14"/>
      <c r="F11" s="13"/>
    </row>
    <row r="12" spans="1:6">
      <c r="A12" s="15" t="s">
        <v>1</v>
      </c>
      <c r="B12" s="16" t="s">
        <v>2</v>
      </c>
      <c r="C12" s="16" t="s">
        <v>3</v>
      </c>
      <c r="D12" s="15" t="s">
        <v>4</v>
      </c>
      <c r="E12" s="15" t="s">
        <v>5</v>
      </c>
      <c r="F12" s="16" t="s">
        <v>6</v>
      </c>
    </row>
    <row r="13" spans="1:6">
      <c r="A13" s="15"/>
      <c r="B13" s="13"/>
      <c r="C13" s="13"/>
      <c r="D13" s="14"/>
      <c r="E13" s="14"/>
      <c r="F13" s="13"/>
    </row>
    <row r="14" spans="1:6">
      <c r="A14" s="15">
        <v>1</v>
      </c>
      <c r="B14" s="13" t="s">
        <v>22</v>
      </c>
      <c r="C14" s="13" t="s">
        <v>23</v>
      </c>
      <c r="D14" s="14">
        <v>354</v>
      </c>
      <c r="E14" s="14">
        <v>5</v>
      </c>
      <c r="F14" s="13">
        <f>D14/1.3571</f>
        <v>260.85034264239926</v>
      </c>
    </row>
    <row r="15" spans="1:6">
      <c r="A15" s="15">
        <v>2</v>
      </c>
      <c r="B15" s="13" t="s">
        <v>44</v>
      </c>
      <c r="C15" s="13" t="s">
        <v>19</v>
      </c>
      <c r="D15" s="14">
        <v>338</v>
      </c>
      <c r="E15" s="14">
        <v>1</v>
      </c>
      <c r="F15" s="13">
        <f>D15/1.3571</f>
        <v>249.06049664726254</v>
      </c>
    </row>
    <row r="16" spans="1:6">
      <c r="A16" s="15"/>
      <c r="B16" s="13"/>
      <c r="C16" s="13"/>
      <c r="D16" s="14"/>
      <c r="E16" s="14"/>
      <c r="F16" s="13"/>
    </row>
    <row r="17" spans="1:6">
      <c r="A17" s="38" t="s">
        <v>9</v>
      </c>
      <c r="B17" s="38"/>
      <c r="C17" s="13"/>
      <c r="D17" s="14"/>
      <c r="E17" s="14"/>
      <c r="F17" s="13"/>
    </row>
    <row r="18" spans="1:6">
      <c r="A18" s="15"/>
      <c r="B18" s="13"/>
      <c r="C18" s="13"/>
      <c r="D18" s="14"/>
      <c r="E18" s="14"/>
      <c r="F18" s="13"/>
    </row>
    <row r="19" spans="1:6">
      <c r="A19" s="15" t="s">
        <v>1</v>
      </c>
      <c r="B19" s="16" t="s">
        <v>2</v>
      </c>
      <c r="C19" s="16" t="s">
        <v>3</v>
      </c>
      <c r="D19" s="15" t="s">
        <v>4</v>
      </c>
      <c r="E19" s="15" t="s">
        <v>5</v>
      </c>
      <c r="F19" s="16" t="s">
        <v>6</v>
      </c>
    </row>
    <row r="20" spans="1:6">
      <c r="A20" s="15"/>
      <c r="B20" s="13"/>
      <c r="C20" s="13"/>
      <c r="D20" s="14"/>
      <c r="E20" s="14"/>
      <c r="F20" s="13"/>
    </row>
    <row r="21" spans="1:6">
      <c r="A21" s="15">
        <v>1</v>
      </c>
      <c r="B21" s="13" t="s">
        <v>20</v>
      </c>
      <c r="C21" s="13" t="s">
        <v>21</v>
      </c>
      <c r="D21" s="14">
        <v>434</v>
      </c>
      <c r="E21" s="14">
        <v>4</v>
      </c>
      <c r="F21" s="13">
        <f>D21/1.5714</f>
        <v>276.18683976072293</v>
      </c>
    </row>
    <row r="22" spans="1:6">
      <c r="A22" s="15">
        <v>2</v>
      </c>
      <c r="B22" s="13" t="s">
        <v>43</v>
      </c>
      <c r="C22" s="13" t="s">
        <v>19</v>
      </c>
      <c r="D22" s="14">
        <v>412</v>
      </c>
      <c r="E22" s="14">
        <v>2</v>
      </c>
      <c r="F22" s="13">
        <f>D22/1.5714</f>
        <v>262.1865852106402</v>
      </c>
    </row>
    <row r="23" spans="1:6">
      <c r="A23" s="15">
        <v>3</v>
      </c>
      <c r="B23" s="13" t="s">
        <v>26</v>
      </c>
      <c r="C23" s="13" t="s">
        <v>21</v>
      </c>
      <c r="D23" s="14">
        <v>408</v>
      </c>
      <c r="E23" s="14">
        <v>2</v>
      </c>
      <c r="F23" s="13">
        <f>D23/1.5714</f>
        <v>259.64108438335245</v>
      </c>
    </row>
    <row r="24" spans="1:6">
      <c r="A24" s="6"/>
      <c r="B24" s="7"/>
      <c r="C24" s="7"/>
      <c r="D24" s="8"/>
      <c r="E24" s="8"/>
      <c r="F24" s="7"/>
    </row>
    <row r="25" spans="1:6">
      <c r="A25" s="39" t="s">
        <v>10</v>
      </c>
      <c r="B25" s="39"/>
      <c r="C25" s="17"/>
      <c r="D25" s="18"/>
      <c r="E25" s="18"/>
      <c r="F25" s="17"/>
    </row>
    <row r="26" spans="1:6">
      <c r="A26" s="19"/>
      <c r="B26" s="17"/>
      <c r="C26" s="17"/>
      <c r="D26" s="18"/>
      <c r="E26" s="18"/>
      <c r="F26" s="17"/>
    </row>
    <row r="27" spans="1:6">
      <c r="A27" s="19" t="s">
        <v>1</v>
      </c>
      <c r="B27" s="20" t="s">
        <v>2</v>
      </c>
      <c r="C27" s="20" t="s">
        <v>3</v>
      </c>
      <c r="D27" s="19" t="s">
        <v>4</v>
      </c>
      <c r="E27" s="19" t="s">
        <v>5</v>
      </c>
      <c r="F27" s="20" t="s">
        <v>6</v>
      </c>
    </row>
    <row r="28" spans="1:6">
      <c r="A28" s="19"/>
      <c r="B28" s="17"/>
      <c r="C28" s="17"/>
      <c r="D28" s="18"/>
      <c r="E28" s="18"/>
      <c r="F28" s="17"/>
    </row>
    <row r="29" spans="1:6">
      <c r="A29" s="19">
        <v>1</v>
      </c>
      <c r="B29" s="17" t="s">
        <v>37</v>
      </c>
      <c r="C29" s="17" t="s">
        <v>19</v>
      </c>
      <c r="D29" s="18">
        <v>454</v>
      </c>
      <c r="E29" s="18">
        <v>12</v>
      </c>
      <c r="F29" s="17">
        <f>D29/1.7142</f>
        <v>264.84657566211644</v>
      </c>
    </row>
    <row r="30" spans="1:6">
      <c r="A30" s="19">
        <v>2</v>
      </c>
      <c r="B30" s="17" t="s">
        <v>18</v>
      </c>
      <c r="C30" s="17" t="s">
        <v>19</v>
      </c>
      <c r="D30" s="18">
        <v>438</v>
      </c>
      <c r="E30" s="18">
        <v>4</v>
      </c>
      <c r="F30" s="17">
        <f>D30/1.7142</f>
        <v>255.51277563878196</v>
      </c>
    </row>
    <row r="31" spans="1:6">
      <c r="A31" s="19">
        <v>3</v>
      </c>
      <c r="B31" s="17" t="s">
        <v>68</v>
      </c>
      <c r="C31" s="17" t="s">
        <v>51</v>
      </c>
      <c r="D31" s="18">
        <v>380</v>
      </c>
      <c r="E31" s="18">
        <v>5</v>
      </c>
      <c r="F31" s="17">
        <f>D31/1.7142</f>
        <v>221.67775055419438</v>
      </c>
    </row>
    <row r="32" spans="1:6">
      <c r="A32" s="19">
        <v>4</v>
      </c>
      <c r="B32" s="17" t="s">
        <v>47</v>
      </c>
      <c r="C32" s="17" t="s">
        <v>21</v>
      </c>
      <c r="D32" s="18">
        <v>368</v>
      </c>
      <c r="E32" s="18">
        <v>3</v>
      </c>
      <c r="F32" s="17">
        <f>D32/1.7142</f>
        <v>214.67740053669351</v>
      </c>
    </row>
    <row r="33" spans="1:6">
      <c r="A33" s="19"/>
      <c r="B33" s="17"/>
      <c r="C33" s="17"/>
      <c r="D33" s="18"/>
      <c r="E33" s="18"/>
      <c r="F33" s="17"/>
    </row>
    <row r="34" spans="1:6">
      <c r="A34" s="39" t="s">
        <v>11</v>
      </c>
      <c r="B34" s="39"/>
      <c r="C34" s="17"/>
      <c r="D34" s="18"/>
      <c r="E34" s="18"/>
      <c r="F34" s="17"/>
    </row>
    <row r="35" spans="1:6">
      <c r="A35" s="19"/>
      <c r="B35" s="17"/>
      <c r="C35" s="17"/>
      <c r="D35" s="18"/>
      <c r="E35" s="18"/>
      <c r="F35" s="17"/>
    </row>
    <row r="36" spans="1:6">
      <c r="A36" s="19" t="s">
        <v>1</v>
      </c>
      <c r="B36" s="20" t="s">
        <v>2</v>
      </c>
      <c r="C36" s="20" t="s">
        <v>3</v>
      </c>
      <c r="D36" s="19" t="s">
        <v>4</v>
      </c>
      <c r="E36" s="19" t="s">
        <v>5</v>
      </c>
      <c r="F36" s="20" t="s">
        <v>6</v>
      </c>
    </row>
    <row r="37" spans="1:6">
      <c r="A37" s="19"/>
      <c r="B37" s="17"/>
      <c r="C37" s="17"/>
      <c r="D37" s="18"/>
      <c r="E37" s="18"/>
      <c r="F37" s="17"/>
    </row>
    <row r="38" spans="1:6">
      <c r="A38" s="19">
        <v>1</v>
      </c>
      <c r="B38" s="17" t="s">
        <v>57</v>
      </c>
      <c r="C38" s="17" t="s">
        <v>55</v>
      </c>
      <c r="D38" s="18">
        <v>448</v>
      </c>
      <c r="E38" s="18">
        <v>8</v>
      </c>
      <c r="F38" s="17">
        <f>D38/1.5535</f>
        <v>288.38107499195365</v>
      </c>
    </row>
    <row r="39" spans="1:6">
      <c r="A39" s="19">
        <v>2</v>
      </c>
      <c r="B39" s="17" t="s">
        <v>34</v>
      </c>
      <c r="C39" s="17" t="s">
        <v>17</v>
      </c>
      <c r="D39" s="18">
        <v>396</v>
      </c>
      <c r="E39" s="18">
        <v>5</v>
      </c>
      <c r="F39" s="17">
        <f>D39/1.5535</f>
        <v>254.90827164467331</v>
      </c>
    </row>
    <row r="40" spans="1:6">
      <c r="A40" s="6"/>
      <c r="B40" s="7"/>
      <c r="C40" s="7"/>
      <c r="D40" s="8"/>
      <c r="E40" s="8"/>
      <c r="F40" s="7"/>
    </row>
    <row r="41" spans="1:6">
      <c r="A41" s="33" t="s">
        <v>12</v>
      </c>
      <c r="B41" s="33"/>
      <c r="C41" s="21"/>
      <c r="D41" s="22"/>
      <c r="E41" s="22"/>
      <c r="F41" s="21"/>
    </row>
    <row r="42" spans="1:6">
      <c r="A42" s="23"/>
      <c r="B42" s="21"/>
      <c r="C42" s="21"/>
      <c r="D42" s="22"/>
      <c r="E42" s="22"/>
      <c r="F42" s="21"/>
    </row>
    <row r="43" spans="1:6">
      <c r="A43" s="23" t="s">
        <v>1</v>
      </c>
      <c r="B43" s="24" t="s">
        <v>2</v>
      </c>
      <c r="C43" s="24" t="s">
        <v>3</v>
      </c>
      <c r="D43" s="23" t="s">
        <v>4</v>
      </c>
      <c r="E43" s="23" t="s">
        <v>5</v>
      </c>
      <c r="F43" s="24" t="s">
        <v>6</v>
      </c>
    </row>
    <row r="44" spans="1:6">
      <c r="A44" s="23"/>
      <c r="B44" s="21"/>
      <c r="C44" s="21"/>
      <c r="D44" s="22"/>
      <c r="E44" s="22"/>
      <c r="F44" s="21"/>
    </row>
    <row r="45" spans="1:6">
      <c r="A45" s="23">
        <v>1</v>
      </c>
      <c r="B45" s="21" t="s">
        <v>60</v>
      </c>
      <c r="C45" s="21" t="s">
        <v>55</v>
      </c>
      <c r="D45" s="22">
        <v>490</v>
      </c>
      <c r="E45" s="22">
        <v>11</v>
      </c>
      <c r="F45" s="21">
        <f>D45/1.7321</f>
        <v>282.89359736735753</v>
      </c>
    </row>
    <row r="46" spans="1:6">
      <c r="A46" s="23">
        <v>2</v>
      </c>
      <c r="B46" s="21" t="s">
        <v>63</v>
      </c>
      <c r="C46" s="21" t="s">
        <v>31</v>
      </c>
      <c r="D46" s="22">
        <v>464</v>
      </c>
      <c r="E46" s="22">
        <v>10</v>
      </c>
      <c r="F46" s="21">
        <f>D46/1.7321</f>
        <v>267.88291669072225</v>
      </c>
    </row>
    <row r="47" spans="1:6">
      <c r="A47" s="23">
        <v>3</v>
      </c>
      <c r="B47" s="21" t="s">
        <v>87</v>
      </c>
      <c r="C47" s="21" t="s">
        <v>89</v>
      </c>
      <c r="D47" s="22">
        <v>368</v>
      </c>
      <c r="E47" s="22">
        <v>2</v>
      </c>
      <c r="F47" s="21">
        <f>D47/1.7321</f>
        <v>212.4588649616073</v>
      </c>
    </row>
    <row r="48" spans="1:6">
      <c r="A48" s="23"/>
      <c r="B48" s="21"/>
      <c r="C48" s="21"/>
      <c r="D48" s="22"/>
      <c r="E48" s="22"/>
      <c r="F48" s="21"/>
    </row>
    <row r="49" spans="1:6">
      <c r="A49" s="33" t="s">
        <v>13</v>
      </c>
      <c r="B49" s="33"/>
      <c r="C49" s="21"/>
      <c r="D49" s="22"/>
      <c r="E49" s="22"/>
      <c r="F49" s="21"/>
    </row>
    <row r="50" spans="1:6">
      <c r="A50" s="23"/>
      <c r="B50" s="21"/>
      <c r="C50" s="21"/>
      <c r="D50" s="22"/>
      <c r="E50" s="22"/>
      <c r="F50" s="21"/>
    </row>
    <row r="51" spans="1:6">
      <c r="A51" s="23" t="s">
        <v>1</v>
      </c>
      <c r="B51" s="24" t="s">
        <v>2</v>
      </c>
      <c r="C51" s="24" t="s">
        <v>3</v>
      </c>
      <c r="D51" s="23" t="s">
        <v>4</v>
      </c>
      <c r="E51" s="23" t="s">
        <v>5</v>
      </c>
      <c r="F51" s="24" t="s">
        <v>6</v>
      </c>
    </row>
    <row r="52" spans="1:6">
      <c r="A52" s="23"/>
      <c r="B52" s="21"/>
      <c r="C52" s="21"/>
      <c r="D52" s="22"/>
      <c r="E52" s="22"/>
      <c r="F52" s="21"/>
    </row>
    <row r="53" spans="1:6">
      <c r="A53" s="23">
        <v>1</v>
      </c>
      <c r="B53" s="21" t="s">
        <v>42</v>
      </c>
      <c r="C53" s="21" t="s">
        <v>21</v>
      </c>
      <c r="D53" s="22">
        <v>524</v>
      </c>
      <c r="E53" s="22">
        <v>13</v>
      </c>
      <c r="F53" s="21">
        <f>D53/1.8428</f>
        <v>284.34990232255262</v>
      </c>
    </row>
    <row r="54" spans="1:6">
      <c r="A54" s="23">
        <v>2</v>
      </c>
      <c r="B54" s="21" t="s">
        <v>45</v>
      </c>
      <c r="C54" s="21" t="s">
        <v>40</v>
      </c>
      <c r="D54" s="22">
        <v>522</v>
      </c>
      <c r="E54" s="22">
        <v>14</v>
      </c>
      <c r="F54" s="21">
        <f>D54/1.8428</f>
        <v>283.26459735185585</v>
      </c>
    </row>
    <row r="55" spans="1:6">
      <c r="A55" s="23">
        <v>3</v>
      </c>
      <c r="B55" s="21" t="s">
        <v>65</v>
      </c>
      <c r="C55" s="21" t="s">
        <v>51</v>
      </c>
      <c r="D55" s="22">
        <v>514</v>
      </c>
      <c r="E55" s="22">
        <v>13</v>
      </c>
      <c r="F55" s="21">
        <f>D55/1.8428</f>
        <v>278.92337746906878</v>
      </c>
    </row>
    <row r="56" spans="1:6">
      <c r="A56" s="23">
        <v>4</v>
      </c>
      <c r="B56" s="21" t="s">
        <v>59</v>
      </c>
      <c r="C56" s="21" t="s">
        <v>55</v>
      </c>
      <c r="D56" s="22">
        <v>512</v>
      </c>
      <c r="E56" s="22">
        <v>11</v>
      </c>
      <c r="F56" s="21">
        <f>D56/1.8428</f>
        <v>277.83807249837207</v>
      </c>
    </row>
    <row r="57" spans="1:6">
      <c r="A57" s="23">
        <v>5</v>
      </c>
      <c r="B57" s="21" t="s">
        <v>41</v>
      </c>
      <c r="C57" s="21" t="s">
        <v>40</v>
      </c>
      <c r="D57" s="22">
        <v>494</v>
      </c>
      <c r="E57" s="22">
        <v>14</v>
      </c>
      <c r="F57" s="21">
        <f>D57/1.8428</f>
        <v>268.07032776210116</v>
      </c>
    </row>
    <row r="58" spans="1:6">
      <c r="A58" s="6"/>
      <c r="B58" s="7"/>
      <c r="C58" s="7"/>
      <c r="D58" s="8"/>
      <c r="E58" s="8"/>
      <c r="F58" s="7"/>
    </row>
    <row r="59" spans="1:6">
      <c r="A59" s="34" t="s">
        <v>52</v>
      </c>
      <c r="B59" s="34"/>
      <c r="C59" s="25"/>
      <c r="D59" s="26"/>
      <c r="E59" s="26"/>
      <c r="F59" s="25"/>
    </row>
    <row r="60" spans="1:6">
      <c r="A60" s="27"/>
      <c r="B60" s="25"/>
      <c r="C60" s="25"/>
      <c r="D60" s="26"/>
      <c r="E60" s="26"/>
      <c r="F60" s="25"/>
    </row>
    <row r="61" spans="1:6">
      <c r="A61" s="27" t="s">
        <v>1</v>
      </c>
      <c r="B61" s="28" t="s">
        <v>2</v>
      </c>
      <c r="C61" s="28" t="s">
        <v>3</v>
      </c>
      <c r="D61" s="27" t="s">
        <v>4</v>
      </c>
      <c r="E61" s="27" t="s">
        <v>5</v>
      </c>
      <c r="F61" s="28" t="s">
        <v>6</v>
      </c>
    </row>
    <row r="62" spans="1:6">
      <c r="A62" s="27"/>
      <c r="B62" s="25"/>
      <c r="C62" s="25"/>
      <c r="D62" s="26"/>
      <c r="E62" s="26"/>
      <c r="F62" s="25"/>
    </row>
    <row r="63" spans="1:6">
      <c r="A63" s="27">
        <v>1</v>
      </c>
      <c r="B63" s="25" t="s">
        <v>39</v>
      </c>
      <c r="C63" s="25" t="s">
        <v>40</v>
      </c>
      <c r="D63" s="26">
        <v>480</v>
      </c>
      <c r="E63" s="26">
        <v>14</v>
      </c>
      <c r="F63" s="25">
        <f>D63/1.6428</f>
        <v>292.18407596785977</v>
      </c>
    </row>
    <row r="64" spans="1:6">
      <c r="A64" s="27">
        <v>2</v>
      </c>
      <c r="B64" s="25" t="s">
        <v>53</v>
      </c>
      <c r="C64" s="25" t="s">
        <v>19</v>
      </c>
      <c r="D64" s="26">
        <v>470</v>
      </c>
      <c r="E64" s="26">
        <v>8</v>
      </c>
      <c r="F64" s="25">
        <f>D64/1.6428</f>
        <v>286.09690771852934</v>
      </c>
    </row>
    <row r="65" spans="1:6">
      <c r="A65" s="27">
        <v>4</v>
      </c>
      <c r="B65" s="25" t="s">
        <v>94</v>
      </c>
      <c r="C65" s="25" t="s">
        <v>31</v>
      </c>
      <c r="D65" s="26">
        <v>396</v>
      </c>
      <c r="E65" s="26">
        <v>4</v>
      </c>
      <c r="F65" s="25">
        <f>D65/1.6428</f>
        <v>241.05186267348429</v>
      </c>
    </row>
    <row r="66" spans="1:6">
      <c r="A66" s="27">
        <v>5</v>
      </c>
      <c r="B66" s="25" t="s">
        <v>46</v>
      </c>
      <c r="C66" s="25" t="s">
        <v>31</v>
      </c>
      <c r="D66" s="26">
        <v>310</v>
      </c>
      <c r="E66" s="26">
        <v>0</v>
      </c>
      <c r="F66" s="25">
        <f>D66/1.6428</f>
        <v>188.70221572924274</v>
      </c>
    </row>
    <row r="67" spans="1:6">
      <c r="A67" s="27"/>
      <c r="B67" s="25"/>
      <c r="C67" s="25"/>
      <c r="D67" s="26"/>
      <c r="E67" s="26"/>
      <c r="F67" s="25"/>
    </row>
    <row r="68" spans="1:6">
      <c r="A68" s="34" t="s">
        <v>97</v>
      </c>
      <c r="B68" s="34"/>
      <c r="C68" s="25"/>
      <c r="D68" s="26"/>
      <c r="E68" s="26"/>
      <c r="F68" s="25"/>
    </row>
    <row r="69" spans="1:6">
      <c r="A69" s="27">
        <v>1</v>
      </c>
      <c r="B69" s="25" t="s">
        <v>64</v>
      </c>
      <c r="C69" s="25" t="s">
        <v>40</v>
      </c>
      <c r="D69" s="26">
        <v>430</v>
      </c>
      <c r="E69" s="26">
        <v>5</v>
      </c>
      <c r="F69" s="25">
        <f t="shared" ref="F69" si="0">D69/1.6428</f>
        <v>261.74823472120767</v>
      </c>
    </row>
    <row r="70" spans="1:6">
      <c r="A70" s="27"/>
      <c r="B70" s="25"/>
      <c r="C70" s="25"/>
      <c r="D70" s="26"/>
      <c r="E70" s="26"/>
      <c r="F70" s="25"/>
    </row>
    <row r="71" spans="1:6">
      <c r="A71" s="27"/>
      <c r="B71" s="25"/>
      <c r="C71" s="25"/>
      <c r="D71" s="26"/>
      <c r="E71" s="26"/>
      <c r="F71" s="25"/>
    </row>
    <row r="72" spans="1:6">
      <c r="A72" s="34" t="s">
        <v>48</v>
      </c>
      <c r="B72" s="34"/>
      <c r="C72" s="25"/>
      <c r="D72" s="26"/>
      <c r="E72" s="26"/>
      <c r="F72" s="25"/>
    </row>
    <row r="73" spans="1:6">
      <c r="A73" s="27"/>
      <c r="B73" s="25"/>
      <c r="C73" s="25"/>
      <c r="D73" s="26"/>
      <c r="E73" s="26"/>
      <c r="F73" s="25"/>
    </row>
    <row r="74" spans="1:6">
      <c r="A74" s="27" t="s">
        <v>1</v>
      </c>
      <c r="B74" s="28" t="s">
        <v>2</v>
      </c>
      <c r="C74" s="28" t="s">
        <v>3</v>
      </c>
      <c r="D74" s="27" t="s">
        <v>4</v>
      </c>
      <c r="E74" s="27" t="s">
        <v>5</v>
      </c>
      <c r="F74" s="28" t="s">
        <v>6</v>
      </c>
    </row>
    <row r="75" spans="1:6">
      <c r="A75" s="27"/>
      <c r="B75" s="25"/>
      <c r="C75" s="25"/>
      <c r="D75" s="26"/>
      <c r="E75" s="26"/>
      <c r="F75" s="25"/>
    </row>
    <row r="76" spans="1:6">
      <c r="A76" s="27">
        <v>1</v>
      </c>
      <c r="B76" s="25" t="s">
        <v>56</v>
      </c>
      <c r="C76" s="25" t="s">
        <v>55</v>
      </c>
      <c r="D76" s="26">
        <v>516</v>
      </c>
      <c r="E76" s="26">
        <v>15</v>
      </c>
      <c r="F76" s="25">
        <f t="shared" ref="F76:F95" si="1">D76/1.8214</f>
        <v>283.29856154606347</v>
      </c>
    </row>
    <row r="77" spans="1:6">
      <c r="A77" s="27">
        <v>2</v>
      </c>
      <c r="B77" s="25" t="s">
        <v>67</v>
      </c>
      <c r="C77" s="25" t="s">
        <v>51</v>
      </c>
      <c r="D77" s="26">
        <v>504</v>
      </c>
      <c r="E77" s="26">
        <v>10</v>
      </c>
      <c r="F77" s="25">
        <f t="shared" si="1"/>
        <v>276.71022290545733</v>
      </c>
    </row>
    <row r="78" spans="1:6">
      <c r="A78" s="27">
        <v>3</v>
      </c>
      <c r="B78" s="25" t="s">
        <v>58</v>
      </c>
      <c r="C78" s="25" t="s">
        <v>55</v>
      </c>
      <c r="D78" s="26">
        <v>502</v>
      </c>
      <c r="E78" s="26">
        <v>15</v>
      </c>
      <c r="F78" s="25">
        <f t="shared" si="1"/>
        <v>275.61216646535632</v>
      </c>
    </row>
    <row r="79" spans="1:6">
      <c r="A79" s="27">
        <v>4</v>
      </c>
      <c r="B79" s="25" t="s">
        <v>14</v>
      </c>
      <c r="C79" s="25" t="s">
        <v>15</v>
      </c>
      <c r="D79" s="26">
        <v>500</v>
      </c>
      <c r="E79" s="26">
        <v>10</v>
      </c>
      <c r="F79" s="25">
        <f t="shared" si="1"/>
        <v>274.51411002525532</v>
      </c>
    </row>
    <row r="80" spans="1:6">
      <c r="A80" s="27">
        <v>5</v>
      </c>
      <c r="B80" s="25" t="s">
        <v>49</v>
      </c>
      <c r="C80" s="25" t="s">
        <v>21</v>
      </c>
      <c r="D80" s="26">
        <v>496</v>
      </c>
      <c r="E80" s="26">
        <v>12</v>
      </c>
      <c r="F80" s="25">
        <f t="shared" si="1"/>
        <v>272.31799714505325</v>
      </c>
    </row>
    <row r="81" spans="1:6">
      <c r="A81" s="27">
        <v>6</v>
      </c>
      <c r="B81" s="25" t="s">
        <v>32</v>
      </c>
      <c r="C81" s="25" t="s">
        <v>19</v>
      </c>
      <c r="D81" s="26">
        <v>494</v>
      </c>
      <c r="E81" s="26">
        <v>10</v>
      </c>
      <c r="F81" s="25">
        <f t="shared" si="1"/>
        <v>271.21994070495225</v>
      </c>
    </row>
    <row r="82" spans="1:6">
      <c r="A82" s="27">
        <v>7</v>
      </c>
      <c r="B82" s="25" t="s">
        <v>50</v>
      </c>
      <c r="C82" s="25" t="s">
        <v>51</v>
      </c>
      <c r="D82" s="26">
        <v>494</v>
      </c>
      <c r="E82" s="26">
        <v>9</v>
      </c>
      <c r="F82" s="25">
        <f t="shared" si="1"/>
        <v>271.21994070495225</v>
      </c>
    </row>
    <row r="83" spans="1:6">
      <c r="A83" s="27">
        <v>8</v>
      </c>
      <c r="B83" s="25" t="s">
        <v>88</v>
      </c>
      <c r="C83" s="25" t="s">
        <v>89</v>
      </c>
      <c r="D83" s="26">
        <v>492</v>
      </c>
      <c r="E83" s="26">
        <v>6</v>
      </c>
      <c r="F83" s="25">
        <f t="shared" si="1"/>
        <v>270.12188426485125</v>
      </c>
    </row>
    <row r="84" spans="1:6">
      <c r="A84" s="27">
        <v>9</v>
      </c>
      <c r="B84" s="25" t="s">
        <v>38</v>
      </c>
      <c r="C84" s="25" t="s">
        <v>19</v>
      </c>
      <c r="D84" s="26">
        <v>488</v>
      </c>
      <c r="E84" s="26">
        <v>11</v>
      </c>
      <c r="F84" s="25">
        <f t="shared" si="1"/>
        <v>267.92577138464918</v>
      </c>
    </row>
    <row r="85" spans="1:6">
      <c r="A85" s="27">
        <v>10</v>
      </c>
      <c r="B85" s="25" t="s">
        <v>36</v>
      </c>
      <c r="C85" s="25" t="s">
        <v>17</v>
      </c>
      <c r="D85" s="26">
        <v>486</v>
      </c>
      <c r="E85" s="26">
        <v>10</v>
      </c>
      <c r="F85" s="25">
        <f t="shared" si="1"/>
        <v>266.82771494454818</v>
      </c>
    </row>
    <row r="86" spans="1:6">
      <c r="A86" s="27">
        <v>11</v>
      </c>
      <c r="B86" s="25" t="s">
        <v>90</v>
      </c>
      <c r="C86" s="25" t="s">
        <v>31</v>
      </c>
      <c r="D86" s="26">
        <v>484</v>
      </c>
      <c r="E86" s="26">
        <v>8</v>
      </c>
      <c r="F86" s="25">
        <f t="shared" si="1"/>
        <v>265.72965850444712</v>
      </c>
    </row>
    <row r="87" spans="1:6">
      <c r="A87" s="27">
        <v>12</v>
      </c>
      <c r="B87" s="25" t="s">
        <v>24</v>
      </c>
      <c r="C87" s="25" t="s">
        <v>21</v>
      </c>
      <c r="D87" s="26">
        <v>480</v>
      </c>
      <c r="E87" s="26">
        <v>9</v>
      </c>
      <c r="F87" s="25">
        <f t="shared" si="1"/>
        <v>263.53354562424511</v>
      </c>
    </row>
    <row r="88" spans="1:6">
      <c r="A88" s="27">
        <v>13</v>
      </c>
      <c r="B88" s="25" t="s">
        <v>25</v>
      </c>
      <c r="C88" s="25" t="s">
        <v>21</v>
      </c>
      <c r="D88" s="26">
        <v>466</v>
      </c>
      <c r="E88" s="26">
        <v>9</v>
      </c>
      <c r="F88" s="25">
        <f t="shared" si="1"/>
        <v>255.84715054353796</v>
      </c>
    </row>
    <row r="89" spans="1:6">
      <c r="A89" s="27">
        <v>14</v>
      </c>
      <c r="B89" s="25" t="s">
        <v>96</v>
      </c>
      <c r="C89" s="25" t="s">
        <v>19</v>
      </c>
      <c r="D89" s="26">
        <v>464</v>
      </c>
      <c r="E89" s="26">
        <v>10</v>
      </c>
      <c r="F89" s="25">
        <f t="shared" si="1"/>
        <v>254.74909410343693</v>
      </c>
    </row>
    <row r="90" spans="1:6">
      <c r="A90" s="27">
        <v>15</v>
      </c>
      <c r="B90" s="25" t="s">
        <v>54</v>
      </c>
      <c r="C90" s="25" t="s">
        <v>55</v>
      </c>
      <c r="D90" s="26">
        <v>452</v>
      </c>
      <c r="E90" s="26">
        <v>5</v>
      </c>
      <c r="F90" s="25">
        <f t="shared" si="1"/>
        <v>248.16075546283079</v>
      </c>
    </row>
    <row r="91" spans="1:6">
      <c r="A91" s="27">
        <v>16</v>
      </c>
      <c r="B91" s="25" t="s">
        <v>95</v>
      </c>
      <c r="C91" s="25" t="s">
        <v>31</v>
      </c>
      <c r="D91" s="26">
        <v>432</v>
      </c>
      <c r="E91" s="26">
        <v>5</v>
      </c>
      <c r="F91" s="25">
        <f t="shared" si="1"/>
        <v>237.18019106182058</v>
      </c>
    </row>
    <row r="92" spans="1:6">
      <c r="A92" s="27">
        <v>17</v>
      </c>
      <c r="B92" s="25" t="s">
        <v>86</v>
      </c>
      <c r="C92" s="25" t="s">
        <v>89</v>
      </c>
      <c r="D92" s="26">
        <v>432</v>
      </c>
      <c r="E92" s="26">
        <v>3</v>
      </c>
      <c r="F92" s="25">
        <f t="shared" si="1"/>
        <v>237.18019106182058</v>
      </c>
    </row>
    <row r="93" spans="1:6">
      <c r="A93" s="27">
        <v>18</v>
      </c>
      <c r="B93" s="25" t="s">
        <v>35</v>
      </c>
      <c r="C93" s="25" t="s">
        <v>17</v>
      </c>
      <c r="D93" s="26">
        <v>424</v>
      </c>
      <c r="E93" s="26">
        <v>3</v>
      </c>
      <c r="F93" s="25">
        <f t="shared" si="1"/>
        <v>232.78796530141651</v>
      </c>
    </row>
    <row r="94" spans="1:6">
      <c r="A94" s="27">
        <v>19</v>
      </c>
      <c r="B94" s="25" t="s">
        <v>66</v>
      </c>
      <c r="C94" s="25" t="s">
        <v>51</v>
      </c>
      <c r="D94" s="26">
        <v>408</v>
      </c>
      <c r="E94" s="26">
        <v>6</v>
      </c>
      <c r="F94" s="25">
        <f t="shared" si="1"/>
        <v>224.00351378060833</v>
      </c>
    </row>
    <row r="95" spans="1:6">
      <c r="A95" s="27">
        <v>20</v>
      </c>
      <c r="B95" s="25" t="s">
        <v>30</v>
      </c>
      <c r="C95" s="25" t="s">
        <v>31</v>
      </c>
      <c r="D95" s="26">
        <v>404</v>
      </c>
      <c r="E95" s="26">
        <v>4</v>
      </c>
      <c r="F95" s="25">
        <f t="shared" si="1"/>
        <v>221.80740090040629</v>
      </c>
    </row>
    <row r="96" spans="1:6">
      <c r="A96" s="6"/>
      <c r="B96" s="7"/>
      <c r="C96" s="7"/>
      <c r="D96" s="8"/>
      <c r="E96" s="8"/>
      <c r="F96" s="7"/>
    </row>
    <row r="97" spans="1:6">
      <c r="A97" s="35" t="s">
        <v>27</v>
      </c>
      <c r="B97" s="35"/>
      <c r="C97" s="29"/>
      <c r="D97" s="30"/>
      <c r="E97" s="30"/>
      <c r="F97" s="29"/>
    </row>
    <row r="98" spans="1:6">
      <c r="A98" s="31"/>
      <c r="B98" s="29"/>
      <c r="C98" s="29"/>
      <c r="D98" s="30"/>
      <c r="E98" s="30"/>
      <c r="F98" s="29"/>
    </row>
    <row r="99" spans="1:6">
      <c r="A99" s="31" t="s">
        <v>1</v>
      </c>
      <c r="B99" s="32" t="s">
        <v>2</v>
      </c>
      <c r="C99" s="32" t="s">
        <v>3</v>
      </c>
      <c r="D99" s="31" t="s">
        <v>4</v>
      </c>
      <c r="E99" s="31" t="s">
        <v>5</v>
      </c>
      <c r="F99" s="32" t="s">
        <v>6</v>
      </c>
    </row>
    <row r="100" spans="1:6">
      <c r="A100" s="31"/>
      <c r="B100" s="29"/>
      <c r="C100" s="29"/>
      <c r="D100" s="30"/>
      <c r="E100" s="30"/>
      <c r="F100" s="29"/>
    </row>
    <row r="101" spans="1:6">
      <c r="A101" s="31">
        <v>1</v>
      </c>
      <c r="B101" s="29" t="s">
        <v>28</v>
      </c>
      <c r="C101" s="29" t="s">
        <v>29</v>
      </c>
      <c r="D101" s="30">
        <v>532</v>
      </c>
      <c r="E101" s="30">
        <v>16</v>
      </c>
      <c r="F101" s="29">
        <f>D101/1.8428</f>
        <v>288.6911222053397</v>
      </c>
    </row>
    <row r="102" spans="1:6">
      <c r="A102" s="31">
        <v>2</v>
      </c>
      <c r="B102" s="29" t="s">
        <v>62</v>
      </c>
      <c r="C102" s="29" t="s">
        <v>40</v>
      </c>
      <c r="D102" s="30">
        <v>524</v>
      </c>
      <c r="E102" s="30">
        <v>14</v>
      </c>
      <c r="F102" s="29">
        <f>D102/1.8428</f>
        <v>284.34990232255262</v>
      </c>
    </row>
    <row r="103" spans="1:6">
      <c r="A103" s="31">
        <v>3</v>
      </c>
      <c r="B103" s="29" t="s">
        <v>33</v>
      </c>
      <c r="C103" s="29" t="s">
        <v>29</v>
      </c>
      <c r="D103" s="30">
        <v>504</v>
      </c>
      <c r="E103" s="30">
        <v>12</v>
      </c>
      <c r="F103" s="29">
        <f>D103/1.8428</f>
        <v>273.496852615585</v>
      </c>
    </row>
  </sheetData>
  <sortState ref="A76:F95">
    <sortCondition descending="1" ref="D76:D95"/>
  </sortState>
  <mergeCells count="12">
    <mergeCell ref="A97:B97"/>
    <mergeCell ref="A1:F1"/>
    <mergeCell ref="A3:B3"/>
    <mergeCell ref="A10:B10"/>
    <mergeCell ref="A17:B17"/>
    <mergeCell ref="A25:B25"/>
    <mergeCell ref="A34:B34"/>
    <mergeCell ref="A41:B41"/>
    <mergeCell ref="A49:B49"/>
    <mergeCell ref="A59:B59"/>
    <mergeCell ref="A68:B68"/>
    <mergeCell ref="A72:B7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3"/>
  <sheetViews>
    <sheetView zoomScaleNormal="100" workbookViewId="0">
      <selection activeCell="B11" sqref="B11"/>
    </sheetView>
  </sheetViews>
  <sheetFormatPr baseColWidth="10" defaultRowHeight="15"/>
  <cols>
    <col min="1" max="1" width="8.28515625" style="3" customWidth="1"/>
    <col min="2" max="2" width="22.42578125" bestFit="1" customWidth="1"/>
  </cols>
  <sheetData>
    <row r="1" spans="1:4" ht="18.75">
      <c r="A1" s="40" t="s">
        <v>69</v>
      </c>
      <c r="B1" s="40"/>
      <c r="C1" s="40"/>
      <c r="D1" s="40"/>
    </row>
    <row r="3" spans="1:4">
      <c r="A3" s="3" t="s">
        <v>1</v>
      </c>
      <c r="B3" s="1" t="s">
        <v>3</v>
      </c>
      <c r="C3" s="1" t="s">
        <v>70</v>
      </c>
      <c r="D3" s="1"/>
    </row>
    <row r="5" spans="1:4">
      <c r="B5" s="1" t="s">
        <v>71</v>
      </c>
    </row>
    <row r="6" spans="1:4">
      <c r="B6" t="s">
        <v>42</v>
      </c>
      <c r="C6">
        <v>284.34990199999999</v>
      </c>
    </row>
    <row r="7" spans="1:4">
      <c r="B7" t="s">
        <v>24</v>
      </c>
      <c r="C7">
        <v>263.533546</v>
      </c>
    </row>
    <row r="8" spans="1:4">
      <c r="B8" t="s">
        <v>26</v>
      </c>
      <c r="C8">
        <v>259.64108399999998</v>
      </c>
    </row>
    <row r="9" spans="1:4" ht="15.75" thickBot="1">
      <c r="A9" s="3">
        <v>5</v>
      </c>
      <c r="C9" s="5">
        <f>SUM(C6:C8)</f>
        <v>807.52453200000002</v>
      </c>
    </row>
    <row r="10" spans="1:4" ht="15.75" thickTop="1"/>
    <row r="11" spans="1:4">
      <c r="B11" s="1" t="s">
        <v>72</v>
      </c>
    </row>
    <row r="12" spans="1:4">
      <c r="B12" t="s">
        <v>73</v>
      </c>
      <c r="C12">
        <v>268.07032800000002</v>
      </c>
    </row>
    <row r="13" spans="1:4">
      <c r="B13" t="s">
        <v>74</v>
      </c>
      <c r="C13">
        <v>292.184076</v>
      </c>
    </row>
    <row r="14" spans="1:4">
      <c r="B14" t="s">
        <v>98</v>
      </c>
      <c r="C14">
        <v>283.26459699999998</v>
      </c>
    </row>
    <row r="15" spans="1:4" ht="15.75" thickBot="1">
      <c r="A15" s="3">
        <v>2</v>
      </c>
      <c r="C15" s="5">
        <f>SUM(C12:C14)</f>
        <v>843.519001</v>
      </c>
    </row>
    <row r="16" spans="1:4" ht="15.75" thickTop="1"/>
    <row r="17" spans="1:3">
      <c r="B17" s="1" t="s">
        <v>75</v>
      </c>
    </row>
    <row r="18" spans="1:3">
      <c r="B18" t="s">
        <v>76</v>
      </c>
      <c r="C18">
        <v>254.90827200000001</v>
      </c>
    </row>
    <row r="19" spans="1:3">
      <c r="B19" t="s">
        <v>77</v>
      </c>
      <c r="C19">
        <v>266.82771500000001</v>
      </c>
    </row>
    <row r="20" spans="1:3">
      <c r="B20" t="s">
        <v>14</v>
      </c>
      <c r="C20">
        <v>274.51411000000002</v>
      </c>
    </row>
    <row r="21" spans="1:3" ht="15.75" thickBot="1">
      <c r="A21" s="3">
        <v>6</v>
      </c>
      <c r="C21" s="5">
        <f>SUM(C18:C20)</f>
        <v>796.2500970000001</v>
      </c>
    </row>
    <row r="22" spans="1:3" ht="15.75" thickTop="1"/>
    <row r="23" spans="1:3">
      <c r="B23" t="s">
        <v>96</v>
      </c>
      <c r="C23">
        <v>254.74909400000001</v>
      </c>
    </row>
    <row r="24" spans="1:3">
      <c r="B24" t="s">
        <v>32</v>
      </c>
      <c r="C24">
        <v>271.21994100000001</v>
      </c>
    </row>
    <row r="25" spans="1:3">
      <c r="B25" t="s">
        <v>30</v>
      </c>
      <c r="C25">
        <v>221.807401</v>
      </c>
    </row>
    <row r="26" spans="1:3" ht="15.75" thickBot="1">
      <c r="A26" s="3">
        <v>8</v>
      </c>
      <c r="C26" s="5">
        <f>SUM(C23:C25)</f>
        <v>747.7764360000001</v>
      </c>
    </row>
    <row r="27" spans="1:3" ht="15.75" thickTop="1"/>
    <row r="28" spans="1:3">
      <c r="B28" s="1" t="s">
        <v>78</v>
      </c>
    </row>
    <row r="29" spans="1:3">
      <c r="B29" t="s">
        <v>18</v>
      </c>
      <c r="C29">
        <v>255.512776</v>
      </c>
    </row>
    <row r="30" spans="1:3">
      <c r="B30" t="s">
        <v>79</v>
      </c>
      <c r="C30">
        <v>273.49685299999999</v>
      </c>
    </row>
    <row r="31" spans="1:3">
      <c r="B31" t="s">
        <v>28</v>
      </c>
      <c r="C31">
        <v>288.69112200000001</v>
      </c>
    </row>
    <row r="32" spans="1:3" ht="15.75" thickBot="1">
      <c r="A32" s="3">
        <v>3</v>
      </c>
      <c r="C32" s="5">
        <f>SUM(C29:C31)</f>
        <v>817.70075100000008</v>
      </c>
    </row>
    <row r="33" spans="1:3" ht="15.75" thickTop="1"/>
    <row r="34" spans="1:3">
      <c r="B34" s="1" t="s">
        <v>80</v>
      </c>
    </row>
    <row r="35" spans="1:3">
      <c r="B35" t="s">
        <v>56</v>
      </c>
      <c r="C35">
        <v>283.298562</v>
      </c>
    </row>
    <row r="36" spans="1:3">
      <c r="B36" t="s">
        <v>61</v>
      </c>
      <c r="C36">
        <v>300.62947700000001</v>
      </c>
    </row>
    <row r="37" spans="1:3">
      <c r="B37" t="s">
        <v>81</v>
      </c>
      <c r="C37">
        <v>275.612166</v>
      </c>
    </row>
    <row r="38" spans="1:3" ht="15.75" thickBot="1">
      <c r="A38" s="3">
        <v>1</v>
      </c>
      <c r="C38" s="5">
        <f>SUM(C35:C37)</f>
        <v>859.54020500000001</v>
      </c>
    </row>
    <row r="39" spans="1:3" ht="15.75" thickTop="1"/>
    <row r="40" spans="1:3">
      <c r="B40" s="1" t="s">
        <v>82</v>
      </c>
    </row>
    <row r="41" spans="1:3">
      <c r="B41" t="s">
        <v>60</v>
      </c>
      <c r="C41">
        <v>282.893597</v>
      </c>
    </row>
    <row r="42" spans="1:3">
      <c r="B42" t="s">
        <v>59</v>
      </c>
      <c r="C42">
        <v>277.83807200000001</v>
      </c>
    </row>
    <row r="43" spans="1:3">
      <c r="B43" t="s">
        <v>83</v>
      </c>
      <c r="C43">
        <v>248.16075499999999</v>
      </c>
    </row>
    <row r="44" spans="1:3" ht="15.75" thickBot="1">
      <c r="A44" s="3">
        <v>4</v>
      </c>
      <c r="C44" s="5">
        <f>SUM(C41:C43)</f>
        <v>808.89242400000001</v>
      </c>
    </row>
    <row r="45" spans="1:3" ht="15.75" thickTop="1"/>
    <row r="46" spans="1:3">
      <c r="B46" s="1" t="s">
        <v>84</v>
      </c>
    </row>
    <row r="47" spans="1:3">
      <c r="B47" t="s">
        <v>67</v>
      </c>
      <c r="C47">
        <v>276.71022299999998</v>
      </c>
    </row>
    <row r="48" spans="1:3">
      <c r="B48" t="s">
        <v>66</v>
      </c>
      <c r="C48">
        <v>224.003514</v>
      </c>
    </row>
    <row r="49" spans="1:3">
      <c r="B49" t="s">
        <v>65</v>
      </c>
      <c r="C49" s="4">
        <v>278.92337700000002</v>
      </c>
    </row>
    <row r="50" spans="1:3" ht="15.75" thickBot="1">
      <c r="A50" s="3">
        <v>7</v>
      </c>
      <c r="C50" s="5">
        <f>SUM(C47:C49)</f>
        <v>779.637114</v>
      </c>
    </row>
    <row r="51" spans="1:3" ht="15.75" thickTop="1"/>
    <row r="52" spans="1:3">
      <c r="B52" s="1" t="s">
        <v>85</v>
      </c>
    </row>
    <row r="53" spans="1:3">
      <c r="B53" t="s">
        <v>88</v>
      </c>
      <c r="C53">
        <v>270.12188400000002</v>
      </c>
    </row>
    <row r="54" spans="1:3">
      <c r="B54" t="s">
        <v>86</v>
      </c>
      <c r="C54">
        <v>237.18019100000001</v>
      </c>
    </row>
    <row r="55" spans="1:3">
      <c r="B55" t="s">
        <v>87</v>
      </c>
      <c r="C55">
        <v>212.458865</v>
      </c>
    </row>
    <row r="56" spans="1:3" ht="15.75" thickBot="1">
      <c r="A56" s="3">
        <v>10</v>
      </c>
      <c r="C56" s="5">
        <f>SUM(C53:C55)</f>
        <v>719.76094000000012</v>
      </c>
    </row>
    <row r="57" spans="1:3" ht="15.75" thickTop="1"/>
    <row r="58" spans="1:3">
      <c r="B58" s="1" t="s">
        <v>91</v>
      </c>
    </row>
    <row r="59" spans="1:3">
      <c r="B59" t="s">
        <v>92</v>
      </c>
      <c r="C59">
        <v>237.18019100000001</v>
      </c>
    </row>
    <row r="60" spans="1:3">
      <c r="B60" t="s">
        <v>93</v>
      </c>
      <c r="C60">
        <v>221.807401</v>
      </c>
    </row>
    <row r="61" spans="1:3">
      <c r="B61" t="s">
        <v>90</v>
      </c>
      <c r="C61">
        <v>274.51411000000002</v>
      </c>
    </row>
    <row r="62" spans="1:3" ht="15.75" thickBot="1">
      <c r="A62" s="3">
        <v>9</v>
      </c>
      <c r="C62" s="5">
        <f>SUM(C59:C61)</f>
        <v>733.50170200000002</v>
      </c>
    </row>
    <row r="63" spans="1:3" ht="15.75" thickTop="1"/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Einzel</vt:lpstr>
      <vt:lpstr>Mannschaft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2020-08-22T12:44:00Z</cp:lastPrinted>
  <dcterms:created xsi:type="dcterms:W3CDTF">2020-08-22T05:50:35Z</dcterms:created>
  <dcterms:modified xsi:type="dcterms:W3CDTF">2020-08-25T19:12:10Z</dcterms:modified>
</cp:coreProperties>
</file>